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jball\ownCloud\Desktop\"/>
    </mc:Choice>
  </mc:AlternateContent>
  <xr:revisionPtr revIDLastSave="0" documentId="13_ncr:1_{ECADB738-1D3C-4DDC-BB22-1D03C2380F7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Dealerships" sheetId="1" r:id="rId1"/>
    <sheet name="Insurance" sheetId="3" r:id="rId2"/>
    <sheet name="Accessories" sheetId="4" r:id="rId3"/>
    <sheet name="Destinations" sheetId="5" r:id="rId4"/>
  </sheets>
  <definedNames>
    <definedName name="_xlnm._FilterDatabase" localSheetId="0" hidden="1">Dealerships!#REF!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" i="1" l="1"/>
  <c r="Q1" i="1"/>
  <c r="Q5" i="1"/>
  <c r="Q6" i="1"/>
  <c r="Q4" i="1"/>
  <c r="K5" i="1"/>
  <c r="K4" i="1" l="1"/>
  <c r="J1" i="1" l="1"/>
  <c r="J2" i="1"/>
  <c r="K6" i="1"/>
</calcChain>
</file>

<file path=xl/sharedStrings.xml><?xml version="1.0" encoding="utf-8"?>
<sst xmlns="http://schemas.openxmlformats.org/spreadsheetml/2006/main" count="125" uniqueCount="102">
  <si>
    <t>Manufacturer</t>
  </si>
  <si>
    <t>Length</t>
  </si>
  <si>
    <t>Slides</t>
  </si>
  <si>
    <t>Sleeps</t>
  </si>
  <si>
    <t>MSRP</t>
  </si>
  <si>
    <t>"Sale" price</t>
  </si>
  <si>
    <t>Fresh water</t>
  </si>
  <si>
    <t>Grey water</t>
  </si>
  <si>
    <t>Black water</t>
  </si>
  <si>
    <t>Propane tanks &amp; size</t>
  </si>
  <si>
    <t>Amperage</t>
  </si>
  <si>
    <t>Gen hookup</t>
  </si>
  <si>
    <t>Bunk beds</t>
  </si>
  <si>
    <t>Passthrough storage</t>
  </si>
  <si>
    <t>Hitch weight</t>
  </si>
  <si>
    <t>Dry weight</t>
  </si>
  <si>
    <t>Cargo weight</t>
  </si>
  <si>
    <t>GCWR</t>
  </si>
  <si>
    <t>Cooktop burners</t>
  </si>
  <si>
    <t>Water heater type</t>
  </si>
  <si>
    <t>AC BTU</t>
  </si>
  <si>
    <t>FP</t>
  </si>
  <si>
    <t>Outdoor kitchen</t>
  </si>
  <si>
    <t>Refrigerator size</t>
  </si>
  <si>
    <t>Power Jacks</t>
  </si>
  <si>
    <t>Jayco</t>
  </si>
  <si>
    <t>24BH</t>
  </si>
  <si>
    <t>Manufacturer URL</t>
  </si>
  <si>
    <t>Reseller URL</t>
  </si>
  <si>
    <t>Preferred buy URL</t>
  </si>
  <si>
    <t>Stock #</t>
  </si>
  <si>
    <t>Water Heater</t>
  </si>
  <si>
    <t>Preference</t>
  </si>
  <si>
    <t>Rear cameara prep</t>
  </si>
  <si>
    <t>Power tongue</t>
  </si>
  <si>
    <t>Roof ladder</t>
  </si>
  <si>
    <t>Warranty</t>
  </si>
  <si>
    <t>Ext width</t>
  </si>
  <si>
    <t>Ext height</t>
  </si>
  <si>
    <t>Int height</t>
  </si>
  <si>
    <t>Dealer</t>
  </si>
  <si>
    <t>Address</t>
  </si>
  <si>
    <t>Phone number</t>
  </si>
  <si>
    <t>Email</t>
  </si>
  <si>
    <t>POC</t>
  </si>
  <si>
    <t>2021 Jay Feather</t>
  </si>
  <si>
    <t>Incentive price for financing?</t>
  </si>
  <si>
    <t>Counteroffer amount</t>
  </si>
  <si>
    <t>Counteroffer date</t>
  </si>
  <si>
    <t>RV Brand &amp; Year</t>
  </si>
  <si>
    <t>HIGH:</t>
  </si>
  <si>
    <t xml:space="preserve">LOW: </t>
  </si>
  <si>
    <t>Note</t>
  </si>
  <si>
    <t>Insurer</t>
  </si>
  <si>
    <t>Option 1</t>
  </si>
  <si>
    <t>Option 2</t>
  </si>
  <si>
    <t>Option 3</t>
  </si>
  <si>
    <t>Option 4</t>
  </si>
  <si>
    <t>Grey water 2</t>
  </si>
  <si>
    <t>50 amp</t>
  </si>
  <si>
    <t>Tires</t>
  </si>
  <si>
    <t>NFU</t>
  </si>
  <si>
    <t>NR = no response; NFU = no follow-up; NFS = not for sale</t>
  </si>
  <si>
    <t>Destination</t>
  </si>
  <si>
    <t>30 amp</t>
  </si>
  <si>
    <t>Water</t>
  </si>
  <si>
    <t>Sewer</t>
  </si>
  <si>
    <t>Dump station</t>
  </si>
  <si>
    <t>LTE</t>
  </si>
  <si>
    <t>WIFI</t>
  </si>
  <si>
    <t>Nearest propane station</t>
  </si>
  <si>
    <t>Nearest diesel station</t>
  </si>
  <si>
    <t>Nearest gasoline station</t>
  </si>
  <si>
    <t>Altitude (feet) MSL</t>
  </si>
  <si>
    <t>Category</t>
  </si>
  <si>
    <t>Sub-category</t>
  </si>
  <si>
    <t>Brand</t>
  </si>
  <si>
    <t>Model</t>
  </si>
  <si>
    <t>Price</t>
  </si>
  <si>
    <t>Details</t>
  </si>
  <si>
    <t>Notes</t>
  </si>
  <si>
    <t>URL</t>
  </si>
  <si>
    <t>Tax</t>
  </si>
  <si>
    <t>State</t>
  </si>
  <si>
    <t>VA</t>
  </si>
  <si>
    <t>AL</t>
  </si>
  <si>
    <t>KY</t>
  </si>
  <si>
    <t>Contact Date</t>
  </si>
  <si>
    <t>Counteroffer date2</t>
  </si>
  <si>
    <t>Couteroffer w/tax (if applicable)</t>
  </si>
  <si>
    <t>Best offer</t>
  </si>
  <si>
    <t>A Dealer</t>
  </si>
  <si>
    <t>B Dealer</t>
  </si>
  <si>
    <t>C Dealer</t>
  </si>
  <si>
    <t>123 Main Street, Any Town, Alabama, 12345</t>
  </si>
  <si>
    <t>456 Second Street, Any Town, Kentucky, 12345</t>
  </si>
  <si>
    <t>789 Third Street, Any Town, Virginia, 12345</t>
  </si>
  <si>
    <t>555-555-1234</t>
  </si>
  <si>
    <t>Tony Stark</t>
  </si>
  <si>
    <t>Captain America</t>
  </si>
  <si>
    <t>Mr. Thor</t>
  </si>
  <si>
    <t>&lt;- colors change based on altitude for cooking and generator needs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</si>
</sst>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164" formatCode="0;\-0;;@\,"/>
    <numFmt numFmtId="165" formatCode="[$-409]dd/mmm/yy;@"/>
    <numFmt numFmtId="166" formatCode="[$-409]d/mmm/yy;@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wrapText="1"/>
    </xf>
    <xf numFmtId="164" fontId="0" fillId="0" borderId="0" xfId="0" applyNumberFormat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ill="1" applyBorder="1" applyAlignment="1"/>
    <xf numFmtId="0" fontId="4" fillId="0" borderId="0" xfId="0" applyFont="1" applyAlignment="1"/>
    <xf numFmtId="0" fontId="4" fillId="0" borderId="0" xfId="0" applyFont="1" applyFill="1" applyBorder="1" applyAlignment="1"/>
    <xf numFmtId="8" fontId="0" fillId="0" borderId="0" xfId="0" applyNumberForma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3" fontId="3" fillId="2" borderId="1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3" fillId="0" borderId="13" xfId="0" applyFont="1" applyBorder="1" applyAlignment="1">
      <alignment horizontal="center"/>
    </xf>
    <xf numFmtId="0" fontId="2" fillId="0" borderId="13" xfId="1" applyFill="1" applyBorder="1" applyAlignment="1">
      <alignment horizontal="center" wrapText="1"/>
    </xf>
    <xf numFmtId="3" fontId="3" fillId="3" borderId="5" xfId="0" applyNumberFormat="1" applyFont="1" applyFill="1" applyBorder="1" applyAlignment="1">
      <alignment horizontal="center"/>
    </xf>
    <xf numFmtId="3" fontId="3" fillId="3" borderId="11" xfId="0" applyNumberFormat="1" applyFont="1" applyFill="1" applyBorder="1" applyAlignment="1">
      <alignment horizontal="center"/>
    </xf>
    <xf numFmtId="3" fontId="1" fillId="0" borderId="2" xfId="0" applyNumberFormat="1" applyFont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165" fontId="1" fillId="0" borderId="2" xfId="0" applyNumberFormat="1" applyFont="1" applyBorder="1" applyAlignment="1">
      <alignment horizontal="center" vertical="center" wrapText="1"/>
    </xf>
    <xf numFmtId="166" fontId="1" fillId="0" borderId="2" xfId="0" applyNumberFormat="1" applyFont="1" applyBorder="1" applyAlignment="1">
      <alignment horizontal="center" vertical="center" wrapText="1"/>
    </xf>
    <xf numFmtId="0" fontId="0" fillId="0" borderId="13" xfId="0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13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/>
    </xf>
    <xf numFmtId="3" fontId="0" fillId="0" borderId="13" xfId="0" applyNumberFormat="1" applyFill="1" applyBorder="1" applyAlignment="1">
      <alignment horizontal="center"/>
    </xf>
    <xf numFmtId="166" fontId="0" fillId="0" borderId="13" xfId="0" applyNumberFormat="1" applyFill="1" applyBorder="1" applyAlignment="1">
      <alignment horizontal="center" wrapText="1"/>
    </xf>
    <xf numFmtId="3" fontId="0" fillId="0" borderId="13" xfId="0" applyNumberFormat="1" applyFill="1" applyBorder="1" applyAlignment="1">
      <alignment horizontal="center" wrapText="1"/>
    </xf>
    <xf numFmtId="165" fontId="0" fillId="0" borderId="13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0" fontId="3" fillId="0" borderId="13" xfId="0" applyFont="1" applyBorder="1" applyAlignment="1">
      <alignment horizontal="center" wrapText="1"/>
    </xf>
    <xf numFmtId="0" fontId="0" fillId="0" borderId="13" xfId="0" applyBorder="1" applyAlignment="1">
      <alignment horizontal="center"/>
    </xf>
    <xf numFmtId="3" fontId="0" fillId="0" borderId="13" xfId="0" applyNumberFormat="1" applyBorder="1" applyAlignment="1">
      <alignment horizontal="center"/>
    </xf>
    <xf numFmtId="166" fontId="0" fillId="0" borderId="13" xfId="0" applyNumberFormat="1" applyBorder="1" applyAlignment="1">
      <alignment horizontal="center" wrapText="1"/>
    </xf>
    <xf numFmtId="165" fontId="0" fillId="0" borderId="13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6" fontId="0" fillId="0" borderId="0" xfId="0" applyNumberFormat="1" applyAlignment="1">
      <alignment horizontal="center" wrapText="1"/>
    </xf>
    <xf numFmtId="165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3" fillId="4" borderId="4" xfId="0" applyFont="1" applyFill="1" applyBorder="1" applyAlignment="1">
      <alignment horizontal="center" wrapText="1"/>
    </xf>
    <xf numFmtId="0" fontId="3" fillId="4" borderId="10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/>
    </xf>
    <xf numFmtId="166" fontId="3" fillId="0" borderId="8" xfId="0" applyNumberFormat="1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165" fontId="3" fillId="0" borderId="4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166" fontId="3" fillId="0" borderId="12" xfId="0" applyNumberFormat="1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 wrapText="1"/>
    </xf>
    <xf numFmtId="165" fontId="3" fillId="0" borderId="10" xfId="0" applyNumberFormat="1" applyFont="1" applyFill="1" applyBorder="1" applyAlignment="1">
      <alignment horizontal="center"/>
    </xf>
    <xf numFmtId="3" fontId="1" fillId="0" borderId="14" xfId="0" applyNumberFormat="1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85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;\-0;;@\,"/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[$-409]dd/mmm/yy;@"/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[$-409]dd/mmm/yy;@"/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[$-409]d/mmm/yy;@"/>
      <alignment horizontal="center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border outline="0">
        <top style="medium">
          <color indexed="64"/>
        </top>
      </border>
    </dxf>
    <dxf>
      <font>
        <b val="0"/>
        <i val="0"/>
        <strike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BC6" totalsRowShown="0" headerRowDxfId="84" dataDxfId="82" headerRowBorderDxfId="83" tableBorderDxfId="81">
  <autoFilter ref="A3:BC6" xr:uid="{00000000-0009-0000-0100-000001000000}"/>
  <sortState xmlns:xlrd2="http://schemas.microsoft.com/office/spreadsheetml/2017/richdata2" ref="A4:BC6">
    <sortCondition ref="A3:A6"/>
  </sortState>
  <tableColumns count="55">
    <tableColumn id="1" xr3:uid="{00000000-0010-0000-0000-000001000000}" name="Preference" dataDxfId="80"/>
    <tableColumn id="2" xr3:uid="{00000000-0010-0000-0000-000002000000}" name="Note" dataDxfId="79"/>
    <tableColumn id="3" xr3:uid="{00000000-0010-0000-0000-000003000000}" name="Dealer" dataDxfId="78"/>
    <tableColumn id="4" xr3:uid="{00000000-0010-0000-0000-000004000000}" name="Address" dataDxfId="77"/>
    <tableColumn id="5" xr3:uid="{00000000-0010-0000-0000-000005000000}" name="State" dataDxfId="76"/>
    <tableColumn id="6" xr3:uid="{00000000-0010-0000-0000-000006000000}" name="Phone number" dataDxfId="75"/>
    <tableColumn id="7" xr3:uid="{00000000-0010-0000-0000-000007000000}" name="Email" dataDxfId="74"/>
    <tableColumn id="8" xr3:uid="{00000000-0010-0000-0000-000008000000}" name="POC" dataDxfId="73"/>
    <tableColumn id="13" xr3:uid="{00000000-0010-0000-0000-00000D000000}" name="MSRP" dataDxfId="72"/>
    <tableColumn id="14" xr3:uid="{00000000-0010-0000-0000-00000E000000}" name="&quot;Sale&quot; price" dataDxfId="71"/>
    <tableColumn id="15" xr3:uid="{00000000-0010-0000-0000-00000F000000}" name="Tax" dataDxfId="70"/>
    <tableColumn id="16" xr3:uid="{00000000-0010-0000-0000-000010000000}" name="Contact Date" dataDxfId="69"/>
    <tableColumn id="17" xr3:uid="{00000000-0010-0000-0000-000011000000}" name="Incentive price for financing?" dataDxfId="68"/>
    <tableColumn id="19" xr3:uid="{00000000-0010-0000-0000-000013000000}" name="Counteroffer date" dataDxfId="67"/>
    <tableColumn id="20" xr3:uid="{7B803766-CF39-4C35-97D4-9B9B0CD8BDC4}" name="Counteroffer date2" dataDxfId="66"/>
    <tableColumn id="18" xr3:uid="{00000000-0010-0000-0000-000012000000}" name="Counteroffer amount" dataDxfId="65"/>
    <tableColumn id="21" xr3:uid="{CA8C767B-B8DF-4AAD-9A32-F344A1BFF537}" name="Couteroffer w/tax (if applicable)" dataDxfId="26">
      <calculatedColumnFormula>P4*0.0415+P4</calculatedColumnFormula>
    </tableColumn>
    <tableColumn id="9" xr3:uid="{00000000-0010-0000-0000-000009000000}" name="Manufacturer" dataDxfId="30"/>
    <tableColumn id="10" xr3:uid="{00000000-0010-0000-0000-00000A000000}" name="RV Brand &amp; Year" dataDxfId="29"/>
    <tableColumn id="11" xr3:uid="{00000000-0010-0000-0000-00000B000000}" name="FP" dataDxfId="28"/>
    <tableColumn id="12" xr3:uid="{00000000-0010-0000-0000-00000C000000}" name="Stock #" dataDxfId="27"/>
    <tableColumn id="24" xr3:uid="{00000000-0010-0000-0000-000018000000}" name="Length" dataDxfId="64"/>
    <tableColumn id="25" xr3:uid="{00000000-0010-0000-0000-000019000000}" name="Hitch weight" dataDxfId="63"/>
    <tableColumn id="26" xr3:uid="{00000000-0010-0000-0000-00001A000000}" name="Dry weight" dataDxfId="62"/>
    <tableColumn id="27" xr3:uid="{00000000-0010-0000-0000-00001B000000}" name="Cargo weight" dataDxfId="61"/>
    <tableColumn id="28" xr3:uid="{00000000-0010-0000-0000-00001C000000}" name="GCWR" dataDxfId="60"/>
    <tableColumn id="29" xr3:uid="{00000000-0010-0000-0000-00001D000000}" name="Ext width" dataDxfId="59"/>
    <tableColumn id="30" xr3:uid="{00000000-0010-0000-0000-00001E000000}" name="Ext height" dataDxfId="58"/>
    <tableColumn id="31" xr3:uid="{00000000-0010-0000-0000-00001F000000}" name="Int height" dataDxfId="57"/>
    <tableColumn id="32" xr3:uid="{00000000-0010-0000-0000-000020000000}" name="Slides" dataDxfId="56"/>
    <tableColumn id="33" xr3:uid="{00000000-0010-0000-0000-000021000000}" name="Sleeps" dataDxfId="55"/>
    <tableColumn id="34" xr3:uid="{00000000-0010-0000-0000-000022000000}" name="Water heater type" dataDxfId="54"/>
    <tableColumn id="35" xr3:uid="{00000000-0010-0000-0000-000023000000}" name="Water Heater" dataDxfId="53"/>
    <tableColumn id="36" xr3:uid="{00000000-0010-0000-0000-000024000000}" name="Fresh water" dataDxfId="52"/>
    <tableColumn id="37" xr3:uid="{00000000-0010-0000-0000-000025000000}" name="Grey water" dataDxfId="51"/>
    <tableColumn id="38" xr3:uid="{00000000-0010-0000-0000-000026000000}" name="Grey water 2" dataDxfId="50"/>
    <tableColumn id="39" xr3:uid="{00000000-0010-0000-0000-000027000000}" name="Black water" dataDxfId="49"/>
    <tableColumn id="40" xr3:uid="{00000000-0010-0000-0000-000028000000}" name="Refrigerator size" dataDxfId="48"/>
    <tableColumn id="41" xr3:uid="{00000000-0010-0000-0000-000029000000}" name="Propane tanks &amp; size" dataDxfId="47"/>
    <tableColumn id="42" xr3:uid="{00000000-0010-0000-0000-00002A000000}" name="Outdoor kitchen" dataDxfId="46"/>
    <tableColumn id="43" xr3:uid="{00000000-0010-0000-0000-00002B000000}" name="Amperage" dataDxfId="45"/>
    <tableColumn id="44" xr3:uid="{00000000-0010-0000-0000-00002C000000}" name="Tires" dataDxfId="44"/>
    <tableColumn id="45" xr3:uid="{00000000-0010-0000-0000-00002D000000}" name="Gen hookup" dataDxfId="43"/>
    <tableColumn id="46" xr3:uid="{00000000-0010-0000-0000-00002E000000}" name="Bunk beds" dataDxfId="42"/>
    <tableColumn id="47" xr3:uid="{00000000-0010-0000-0000-00002F000000}" name="Passthrough storage" dataDxfId="41"/>
    <tableColumn id="48" xr3:uid="{00000000-0010-0000-0000-000030000000}" name="Cooktop burners" dataDxfId="40"/>
    <tableColumn id="49" xr3:uid="{00000000-0010-0000-0000-000031000000}" name="AC BTU" dataDxfId="39"/>
    <tableColumn id="50" xr3:uid="{00000000-0010-0000-0000-000032000000}" name="Power Jacks" dataDxfId="38"/>
    <tableColumn id="51" xr3:uid="{00000000-0010-0000-0000-000033000000}" name="Power tongue" dataDxfId="37"/>
    <tableColumn id="52" xr3:uid="{00000000-0010-0000-0000-000034000000}" name="Rear cameara prep" dataDxfId="36"/>
    <tableColumn id="53" xr3:uid="{00000000-0010-0000-0000-000035000000}" name="Roof ladder" dataDxfId="35"/>
    <tableColumn id="54" xr3:uid="{00000000-0010-0000-0000-000036000000}" name="Warranty" dataDxfId="34"/>
    <tableColumn id="55" xr3:uid="{00000000-0010-0000-0000-000037000000}" name="Manufacturer URL" dataDxfId="33"/>
    <tableColumn id="56" xr3:uid="{00000000-0010-0000-0000-000038000000}" name="Reseller URL" dataDxfId="32"/>
    <tableColumn id="57" xr3:uid="{00000000-0010-0000-0000-000039000000}" name="Preferred buy URL" dataDxfId="3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6"/>
  <sheetViews>
    <sheetView tabSelected="1" zoomScaleNormal="100" workbookViewId="0">
      <pane ySplit="1" topLeftCell="A2" activePane="bottomLeft" state="frozen"/>
      <selection activeCell="O1" sqref="O1"/>
      <selection pane="bottomLeft" activeCell="N19" sqref="N19"/>
    </sheetView>
  </sheetViews>
  <sheetFormatPr defaultColWidth="9.42578125" defaultRowHeight="15" x14ac:dyDescent="0.25"/>
  <cols>
    <col min="1" max="1" width="16.140625" style="40" bestFit="1" customWidth="1"/>
    <col min="2" max="2" width="19.28515625" style="1" customWidth="1"/>
    <col min="3" max="3" width="41.140625" style="1" customWidth="1"/>
    <col min="4" max="4" width="28.7109375" style="1" customWidth="1"/>
    <col min="5" max="5" width="10.7109375" style="1" bestFit="1" customWidth="1"/>
    <col min="6" max="6" width="20.28515625" style="1" bestFit="1" customWidth="1"/>
    <col min="7" max="7" width="46.28515625" style="1" bestFit="1" customWidth="1"/>
    <col min="8" max="8" width="17" style="1" bestFit="1" customWidth="1"/>
    <col min="12" max="12" width="9.85546875" bestFit="1" customWidth="1"/>
    <col min="13" max="13" width="11.28515625" style="1" bestFit="1" customWidth="1"/>
    <col min="14" max="14" width="17" style="1" bestFit="1" customWidth="1"/>
    <col min="15" max="15" width="18.140625" style="1" customWidth="1"/>
    <col min="16" max="16" width="16.85546875" style="59" customWidth="1"/>
    <col min="17" max="17" width="21.140625" style="1" customWidth="1"/>
    <col min="18" max="19" width="17.7109375" style="60" customWidth="1"/>
    <col min="20" max="21" width="20.42578125" style="61" customWidth="1"/>
    <col min="22" max="22" width="19.28515625" style="1" bestFit="1" customWidth="1"/>
    <col min="23" max="23" width="21.85546875" style="1" bestFit="1" customWidth="1"/>
    <col min="24" max="24" width="7.85546875" style="1" bestFit="1" customWidth="1"/>
    <col min="25" max="25" width="12.7109375" style="1" bestFit="1" customWidth="1"/>
    <col min="26" max="26" width="17.7109375" style="1" customWidth="1"/>
    <col min="27" max="27" width="12.28515625" style="1" bestFit="1" customWidth="1"/>
    <col min="28" max="28" width="18.140625" style="1" bestFit="1" customWidth="1"/>
    <col min="29" max="29" width="16.28515625" style="1" bestFit="1" customWidth="1"/>
    <col min="30" max="30" width="18.5703125" style="1" bestFit="1" customWidth="1"/>
    <col min="31" max="31" width="12.140625" style="1" bestFit="1" customWidth="1"/>
    <col min="32" max="32" width="14.85546875" style="1" bestFit="1" customWidth="1"/>
    <col min="33" max="33" width="15.42578125" style="1" bestFit="1" customWidth="1"/>
    <col min="34" max="34" width="15.140625" style="1" bestFit="1" customWidth="1"/>
    <col min="35" max="35" width="11.140625" style="1" bestFit="1" customWidth="1"/>
    <col min="36" max="36" width="11.7109375" style="1" bestFit="1" customWidth="1"/>
    <col min="37" max="37" width="24" style="1" bestFit="1" customWidth="1"/>
    <col min="38" max="38" width="19" style="1" bestFit="1" customWidth="1"/>
    <col min="39" max="39" width="17" style="1" bestFit="1" customWidth="1"/>
    <col min="40" max="40" width="16.42578125" style="1" bestFit="1" customWidth="1"/>
    <col min="41" max="41" width="18.28515625" style="1" bestFit="1" customWidth="1"/>
    <col min="42" max="42" width="17" style="1" bestFit="1" customWidth="1"/>
    <col min="43" max="43" width="21.5703125" style="1" bestFit="1" customWidth="1"/>
    <col min="44" max="44" width="26.28515625" style="1" bestFit="1" customWidth="1"/>
    <col min="45" max="45" width="22.140625" style="1" bestFit="1" customWidth="1"/>
    <col min="46" max="46" width="15.5703125" style="1" bestFit="1" customWidth="1"/>
    <col min="47" max="47" width="10.140625" style="1" bestFit="1" customWidth="1"/>
    <col min="48" max="48" width="17.7109375" style="1" bestFit="1" customWidth="1"/>
    <col min="49" max="49" width="15.7109375" style="1" bestFit="1" customWidth="1"/>
    <col min="50" max="50" width="26" style="1" bestFit="1" customWidth="1"/>
    <col min="51" max="51" width="22.28515625" style="1" bestFit="1" customWidth="1"/>
    <col min="52" max="52" width="12.5703125" style="1" bestFit="1" customWidth="1"/>
    <col min="53" max="53" width="17.28515625" style="1" bestFit="1" customWidth="1"/>
    <col min="54" max="54" width="19.5703125" style="1" bestFit="1" customWidth="1"/>
    <col min="55" max="55" width="24.28515625" style="1" bestFit="1" customWidth="1"/>
    <col min="56" max="56" width="17" style="1" bestFit="1" customWidth="1"/>
    <col min="57" max="57" width="15" style="1" bestFit="1" customWidth="1"/>
    <col min="58" max="58" width="23.7109375" style="1" bestFit="1" customWidth="1"/>
    <col min="59" max="59" width="17.42578125" style="1" bestFit="1" customWidth="1"/>
    <col min="60" max="60" width="23.7109375" style="1" bestFit="1" customWidth="1"/>
    <col min="61" max="16384" width="9.42578125" style="1"/>
  </cols>
  <sheetData>
    <row r="1" spans="1:55" x14ac:dyDescent="0.25">
      <c r="B1" s="5"/>
      <c r="C1" s="1" t="s">
        <v>62</v>
      </c>
      <c r="D1" s="5"/>
      <c r="E1" s="5"/>
      <c r="F1" s="10"/>
      <c r="G1" s="5"/>
      <c r="H1" s="5"/>
      <c r="I1" s="9" t="s">
        <v>50</v>
      </c>
      <c r="J1" s="25">
        <f>MAX(J4:J6)</f>
        <v>28900</v>
      </c>
      <c r="K1" s="64"/>
      <c r="L1" s="65"/>
      <c r="M1" s="66"/>
      <c r="N1" s="67"/>
      <c r="P1" s="62" t="s">
        <v>50</v>
      </c>
      <c r="Q1" s="35">
        <f>MAX(Q4:Q6)</f>
        <v>27079</v>
      </c>
      <c r="R1" s="1"/>
      <c r="S1" s="1"/>
      <c r="T1" s="1"/>
      <c r="U1" s="1"/>
      <c r="Z1" s="3"/>
    </row>
    <row r="2" spans="1:55" ht="15.75" thickBot="1" x14ac:dyDescent="0.3">
      <c r="B2" s="5"/>
      <c r="C2" s="5"/>
      <c r="D2" s="5"/>
      <c r="E2" s="5"/>
      <c r="F2" s="10"/>
      <c r="G2" s="5"/>
      <c r="H2" s="5"/>
      <c r="I2" s="26" t="s">
        <v>51</v>
      </c>
      <c r="J2" s="27">
        <f>MIN(J4:J6)</f>
        <v>26900</v>
      </c>
      <c r="K2" s="68"/>
      <c r="L2" s="69"/>
      <c r="M2" s="70"/>
      <c r="N2" s="71"/>
      <c r="P2" s="63" t="s">
        <v>51</v>
      </c>
      <c r="Q2" s="36">
        <f>MIN(Q4:Q6)</f>
        <v>0</v>
      </c>
      <c r="R2" s="1"/>
      <c r="S2" s="1"/>
      <c r="T2" s="1"/>
      <c r="U2" s="1"/>
      <c r="Z2" s="3"/>
    </row>
    <row r="3" spans="1:55" s="45" customFormat="1" ht="39.75" customHeight="1" thickBot="1" x14ac:dyDescent="0.3">
      <c r="A3" s="28" t="s">
        <v>32</v>
      </c>
      <c r="B3" s="11" t="s">
        <v>52</v>
      </c>
      <c r="C3" s="11" t="s">
        <v>40</v>
      </c>
      <c r="D3" s="11" t="s">
        <v>41</v>
      </c>
      <c r="E3" s="11" t="s">
        <v>83</v>
      </c>
      <c r="F3" s="11" t="s">
        <v>42</v>
      </c>
      <c r="G3" s="11" t="s">
        <v>43</v>
      </c>
      <c r="H3" s="11" t="s">
        <v>44</v>
      </c>
      <c r="I3" s="29" t="s">
        <v>4</v>
      </c>
      <c r="J3" s="29" t="s">
        <v>5</v>
      </c>
      <c r="K3" s="29" t="s">
        <v>82</v>
      </c>
      <c r="L3" s="42" t="s">
        <v>87</v>
      </c>
      <c r="M3" s="29" t="s">
        <v>46</v>
      </c>
      <c r="N3" s="41" t="s">
        <v>48</v>
      </c>
      <c r="O3" s="41" t="s">
        <v>88</v>
      </c>
      <c r="P3" s="37" t="s">
        <v>47</v>
      </c>
      <c r="Q3" s="72" t="s">
        <v>89</v>
      </c>
      <c r="R3" s="28" t="s">
        <v>0</v>
      </c>
      <c r="S3" s="29" t="s">
        <v>49</v>
      </c>
      <c r="T3" s="29" t="s">
        <v>21</v>
      </c>
      <c r="U3" s="29" t="s">
        <v>30</v>
      </c>
      <c r="V3" s="29" t="s">
        <v>1</v>
      </c>
      <c r="W3" s="29" t="s">
        <v>14</v>
      </c>
      <c r="X3" s="29" t="s">
        <v>15</v>
      </c>
      <c r="Y3" s="29" t="s">
        <v>16</v>
      </c>
      <c r="Z3" s="30" t="s">
        <v>17</v>
      </c>
      <c r="AA3" s="29" t="s">
        <v>37</v>
      </c>
      <c r="AB3" s="29" t="s">
        <v>38</v>
      </c>
      <c r="AC3" s="29" t="s">
        <v>39</v>
      </c>
      <c r="AD3" s="29" t="s">
        <v>2</v>
      </c>
      <c r="AE3" s="29" t="s">
        <v>3</v>
      </c>
      <c r="AF3" s="29" t="s">
        <v>19</v>
      </c>
      <c r="AG3" s="29" t="s">
        <v>31</v>
      </c>
      <c r="AH3" s="29" t="s">
        <v>6</v>
      </c>
      <c r="AI3" s="29" t="s">
        <v>7</v>
      </c>
      <c r="AJ3" s="29" t="s">
        <v>58</v>
      </c>
      <c r="AK3" s="29" t="s">
        <v>8</v>
      </c>
      <c r="AL3" s="29" t="s">
        <v>23</v>
      </c>
      <c r="AM3" s="29" t="s">
        <v>9</v>
      </c>
      <c r="AN3" s="29" t="s">
        <v>22</v>
      </c>
      <c r="AO3" s="29" t="s">
        <v>10</v>
      </c>
      <c r="AP3" s="29" t="s">
        <v>60</v>
      </c>
      <c r="AQ3" s="29" t="s">
        <v>11</v>
      </c>
      <c r="AR3" s="29" t="s">
        <v>12</v>
      </c>
      <c r="AS3" s="29" t="s">
        <v>13</v>
      </c>
      <c r="AT3" s="29" t="s">
        <v>18</v>
      </c>
      <c r="AU3" s="29" t="s">
        <v>20</v>
      </c>
      <c r="AV3" s="29" t="s">
        <v>24</v>
      </c>
      <c r="AW3" s="29" t="s">
        <v>34</v>
      </c>
      <c r="AX3" s="29" t="s">
        <v>33</v>
      </c>
      <c r="AY3" s="29" t="s">
        <v>35</v>
      </c>
      <c r="AZ3" s="29" t="s">
        <v>36</v>
      </c>
      <c r="BA3" s="29" t="s">
        <v>27</v>
      </c>
      <c r="BB3" s="29" t="s">
        <v>28</v>
      </c>
      <c r="BC3" s="31" t="s">
        <v>29</v>
      </c>
    </row>
    <row r="4" spans="1:55" s="44" customFormat="1" ht="30.75" thickBot="1" x14ac:dyDescent="0.3">
      <c r="A4" s="38">
        <v>1</v>
      </c>
      <c r="B4" s="39" t="s">
        <v>90</v>
      </c>
      <c r="C4" s="39" t="s">
        <v>91</v>
      </c>
      <c r="D4" s="43" t="s">
        <v>94</v>
      </c>
      <c r="E4" s="43" t="s">
        <v>85</v>
      </c>
      <c r="F4" s="46" t="s">
        <v>97</v>
      </c>
      <c r="G4" s="34"/>
      <c r="H4" s="43" t="s">
        <v>100</v>
      </c>
      <c r="I4" s="47"/>
      <c r="J4" s="48">
        <v>26900</v>
      </c>
      <c r="K4" s="48">
        <f>J4*0.0415+J4</f>
        <v>28016.35</v>
      </c>
      <c r="L4" s="49">
        <v>44064</v>
      </c>
      <c r="M4" s="43"/>
      <c r="N4" s="51">
        <v>44065</v>
      </c>
      <c r="O4" s="51"/>
      <c r="P4" s="48">
        <v>25000</v>
      </c>
      <c r="Q4" s="48">
        <f t="shared" ref="Q4:Q6" si="0">P4*0.0415+P4</f>
        <v>26037.5</v>
      </c>
      <c r="R4" s="47" t="s">
        <v>25</v>
      </c>
      <c r="S4" s="47" t="s">
        <v>45</v>
      </c>
      <c r="T4" s="47" t="s">
        <v>26</v>
      </c>
      <c r="U4" s="47"/>
      <c r="V4" s="47"/>
      <c r="W4" s="47"/>
      <c r="X4" s="47"/>
      <c r="Y4" s="47"/>
      <c r="Z4" s="52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</row>
    <row r="5" spans="1:55" s="44" customFormat="1" ht="30.75" thickBot="1" x14ac:dyDescent="0.3">
      <c r="A5" s="33">
        <v>2</v>
      </c>
      <c r="B5" s="32"/>
      <c r="C5" s="53" t="s">
        <v>92</v>
      </c>
      <c r="D5" s="32" t="s">
        <v>95</v>
      </c>
      <c r="E5" s="32" t="s">
        <v>86</v>
      </c>
      <c r="F5" s="46" t="s">
        <v>97</v>
      </c>
      <c r="G5" s="32"/>
      <c r="H5" s="32" t="s">
        <v>99</v>
      </c>
      <c r="I5" s="54"/>
      <c r="J5" s="55">
        <v>27900</v>
      </c>
      <c r="K5" s="48">
        <f>J5*0.0415+J5</f>
        <v>29057.85</v>
      </c>
      <c r="L5" s="56">
        <v>44065</v>
      </c>
      <c r="M5" s="32"/>
      <c r="N5" s="57">
        <v>44066</v>
      </c>
      <c r="O5" s="57"/>
      <c r="P5" s="55">
        <v>26000</v>
      </c>
      <c r="Q5" s="48">
        <f t="shared" si="0"/>
        <v>27079</v>
      </c>
      <c r="R5" s="54" t="s">
        <v>25</v>
      </c>
      <c r="S5" s="54" t="s">
        <v>45</v>
      </c>
      <c r="T5" s="54" t="s">
        <v>26</v>
      </c>
      <c r="U5" s="54"/>
      <c r="V5" s="54"/>
      <c r="W5" s="54"/>
      <c r="X5" s="54"/>
      <c r="Y5" s="54"/>
      <c r="Z5" s="58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</row>
    <row r="6" spans="1:55" s="44" customFormat="1" ht="30.75" thickBot="1" x14ac:dyDescent="0.3">
      <c r="A6" s="38">
        <v>3</v>
      </c>
      <c r="B6" s="39" t="s">
        <v>61</v>
      </c>
      <c r="C6" s="39" t="s">
        <v>93</v>
      </c>
      <c r="D6" s="43" t="s">
        <v>96</v>
      </c>
      <c r="E6" s="43" t="s">
        <v>84</v>
      </c>
      <c r="F6" s="46" t="s">
        <v>97</v>
      </c>
      <c r="G6" s="34"/>
      <c r="H6" s="43" t="s">
        <v>98</v>
      </c>
      <c r="I6" s="47"/>
      <c r="J6" s="48">
        <v>28900</v>
      </c>
      <c r="K6" s="48">
        <f>J6*0.053+J6</f>
        <v>30431.7</v>
      </c>
      <c r="L6" s="49">
        <v>44066</v>
      </c>
      <c r="M6" s="50"/>
      <c r="N6" s="51"/>
      <c r="O6" s="51"/>
      <c r="P6" s="48"/>
      <c r="Q6" s="48">
        <f t="shared" si="0"/>
        <v>0</v>
      </c>
      <c r="R6" s="47" t="s">
        <v>25</v>
      </c>
      <c r="S6" s="47" t="s">
        <v>45</v>
      </c>
      <c r="T6" s="47" t="s">
        <v>26</v>
      </c>
      <c r="U6" s="47"/>
      <c r="V6" s="47"/>
      <c r="W6" s="47"/>
      <c r="X6" s="47"/>
      <c r="Y6" s="47"/>
      <c r="Z6" s="52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</row>
  </sheetData>
  <conditionalFormatting sqref="W6">
    <cfRule type="cellIs" dxfId="25" priority="20" operator="greaterThan">
      <formula>850</formula>
    </cfRule>
  </conditionalFormatting>
  <conditionalFormatting sqref="Z6">
    <cfRule type="cellIs" dxfId="24" priority="19" operator="greaterThan">
      <formula>8500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7"/>
  <sheetViews>
    <sheetView workbookViewId="0">
      <selection activeCell="D29" sqref="D29"/>
    </sheetView>
  </sheetViews>
  <sheetFormatPr defaultColWidth="9.140625" defaultRowHeight="15" x14ac:dyDescent="0.25"/>
  <cols>
    <col min="1" max="1" width="11.5703125" style="12" bestFit="1" customWidth="1"/>
    <col min="2" max="2" width="20.5703125" style="12" bestFit="1" customWidth="1"/>
    <col min="3" max="3" width="11.28515625" style="12" bestFit="1" customWidth="1"/>
    <col min="4" max="4" width="8.7109375" style="12" bestFit="1" customWidth="1"/>
    <col min="5" max="5" width="15.7109375" style="12" bestFit="1" customWidth="1"/>
    <col min="6" max="6" width="6.28515625" style="12" bestFit="1" customWidth="1"/>
    <col min="7" max="7" width="5" style="12" bestFit="1" customWidth="1"/>
    <col min="8" max="8" width="14.7109375" style="12" bestFit="1" customWidth="1"/>
    <col min="9" max="9" width="28.28515625" style="12" bestFit="1" customWidth="1"/>
    <col min="10" max="11" width="26.7109375" style="12" bestFit="1" customWidth="1"/>
    <col min="12" max="12" width="9.5703125" style="12" bestFit="1" customWidth="1"/>
    <col min="13" max="16384" width="9.140625" style="12"/>
  </cols>
  <sheetData>
    <row r="1" spans="1:12" x14ac:dyDescent="0.25">
      <c r="I1" s="18"/>
      <c r="J1" s="18"/>
    </row>
    <row r="2" spans="1:12" ht="15.75" thickBot="1" x14ac:dyDescent="0.3">
      <c r="I2" s="18"/>
      <c r="J2" s="18"/>
    </row>
    <row r="3" spans="1:12" ht="16.5" thickBot="1" x14ac:dyDescent="0.3">
      <c r="A3" s="13" t="s">
        <v>32</v>
      </c>
      <c r="B3" s="14" t="s">
        <v>52</v>
      </c>
      <c r="C3" s="14" t="s">
        <v>53</v>
      </c>
      <c r="D3" s="14" t="s">
        <v>41</v>
      </c>
      <c r="E3" s="15" t="s">
        <v>42</v>
      </c>
      <c r="F3" s="14" t="s">
        <v>43</v>
      </c>
      <c r="G3" s="14" t="s">
        <v>44</v>
      </c>
      <c r="H3" s="14" t="s">
        <v>0</v>
      </c>
      <c r="I3" s="14" t="s">
        <v>54</v>
      </c>
      <c r="J3" s="14" t="s">
        <v>55</v>
      </c>
      <c r="K3" s="16" t="s">
        <v>56</v>
      </c>
      <c r="L3" s="17" t="s">
        <v>57</v>
      </c>
    </row>
    <row r="6" spans="1:12" x14ac:dyDescent="0.25">
      <c r="C6" s="19"/>
    </row>
    <row r="7" spans="1:12" x14ac:dyDescent="0.25">
      <c r="A7" s="20"/>
      <c r="B7" s="20"/>
      <c r="C7" s="21"/>
      <c r="D7" s="20"/>
      <c r="E7" s="20"/>
      <c r="F7" s="20"/>
      <c r="G7" s="20"/>
      <c r="H7" s="20"/>
      <c r="I7" s="20"/>
      <c r="J7" s="20"/>
      <c r="K7" s="20"/>
      <c r="L7" s="20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6"/>
  <sheetViews>
    <sheetView workbookViewId="0">
      <selection activeCell="F19" sqref="F19"/>
    </sheetView>
  </sheetViews>
  <sheetFormatPr defaultColWidth="16.140625" defaultRowHeight="15" x14ac:dyDescent="0.25"/>
  <cols>
    <col min="1" max="4" width="16.140625" style="12"/>
    <col min="5" max="5" width="18.85546875" style="12" bestFit="1" customWidth="1"/>
    <col min="6" max="7" width="16.140625" style="12"/>
    <col min="8" max="8" width="55" style="12" bestFit="1" customWidth="1"/>
    <col min="9" max="16384" width="16.140625" style="12"/>
  </cols>
  <sheetData>
    <row r="2" spans="1:8" ht="15.75" thickBot="1" x14ac:dyDescent="0.3"/>
    <row r="3" spans="1:8" s="15" customFormat="1" ht="45.75" customHeight="1" thickBot="1" x14ac:dyDescent="0.3">
      <c r="A3" s="23" t="s">
        <v>74</v>
      </c>
      <c r="B3" s="24" t="s">
        <v>75</v>
      </c>
      <c r="C3" s="24" t="s">
        <v>76</v>
      </c>
      <c r="D3" s="24" t="s">
        <v>77</v>
      </c>
      <c r="E3" s="24" t="s">
        <v>79</v>
      </c>
      <c r="F3" s="24" t="s">
        <v>78</v>
      </c>
      <c r="G3" s="24" t="s">
        <v>80</v>
      </c>
      <c r="H3" s="15" t="s">
        <v>81</v>
      </c>
    </row>
    <row r="4" spans="1:8" x14ac:dyDescent="0.25">
      <c r="A4" s="7"/>
      <c r="B4" s="7"/>
      <c r="C4" s="7"/>
      <c r="D4" s="7"/>
      <c r="E4" s="7"/>
      <c r="F4" s="22"/>
      <c r="G4" s="7"/>
      <c r="H4" s="7"/>
    </row>
    <row r="6" spans="1:8" x14ac:dyDescent="0.25">
      <c r="A6" s="19"/>
    </row>
  </sheetData>
  <conditionalFormatting sqref="R3">
    <cfRule type="cellIs" dxfId="5" priority="1" operator="between">
      <formula>6000</formula>
      <formula>9999</formula>
    </cfRule>
    <cfRule type="cellIs" dxfId="4" priority="2" operator="between">
      <formula>3000</formula>
      <formula>5999</formula>
    </cfRule>
    <cfRule type="cellIs" dxfId="3" priority="3" operator="between">
      <formula>1</formula>
      <formula>2999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T6"/>
  <sheetViews>
    <sheetView workbookViewId="0">
      <selection activeCell="B36" sqref="B36"/>
    </sheetView>
  </sheetViews>
  <sheetFormatPr defaultColWidth="9.140625" defaultRowHeight="15" x14ac:dyDescent="0.25"/>
  <cols>
    <col min="1" max="1" width="11.5703125" style="6" bestFit="1" customWidth="1"/>
    <col min="2" max="2" width="9.140625" style="6"/>
    <col min="3" max="3" width="12.28515625" style="6" bestFit="1" customWidth="1"/>
    <col min="4" max="4" width="12.140625" style="6" customWidth="1"/>
    <col min="5" max="5" width="18" style="6" customWidth="1"/>
    <col min="6" max="16384" width="9.140625" style="6"/>
  </cols>
  <sheetData>
    <row r="2" spans="1:20" ht="15.75" thickBot="1" x14ac:dyDescent="0.3"/>
    <row r="3" spans="1:20" s="2" customFormat="1" ht="45.75" customHeight="1" thickBot="1" x14ac:dyDescent="0.3">
      <c r="A3" s="8" t="s">
        <v>32</v>
      </c>
      <c r="B3" s="4" t="s">
        <v>52</v>
      </c>
      <c r="C3" s="4" t="s">
        <v>63</v>
      </c>
      <c r="D3" s="4" t="s">
        <v>41</v>
      </c>
      <c r="E3" s="4" t="s">
        <v>42</v>
      </c>
      <c r="F3" s="4" t="s">
        <v>43</v>
      </c>
      <c r="G3" s="4" t="s">
        <v>44</v>
      </c>
      <c r="H3" s="2" t="s">
        <v>59</v>
      </c>
      <c r="I3" s="2" t="s">
        <v>64</v>
      </c>
      <c r="J3" s="2" t="s">
        <v>65</v>
      </c>
      <c r="K3" s="2" t="s">
        <v>66</v>
      </c>
      <c r="L3" s="2" t="s">
        <v>67</v>
      </c>
      <c r="M3" s="2" t="s">
        <v>68</v>
      </c>
      <c r="N3" s="2" t="s">
        <v>69</v>
      </c>
      <c r="O3" s="2" t="s">
        <v>71</v>
      </c>
      <c r="P3" s="2" t="s">
        <v>70</v>
      </c>
      <c r="Q3" s="2" t="s">
        <v>72</v>
      </c>
      <c r="R3" s="2" t="s">
        <v>73</v>
      </c>
    </row>
    <row r="4" spans="1:20" x14ac:dyDescent="0.25">
      <c r="R4" s="6">
        <v>2000</v>
      </c>
    </row>
    <row r="5" spans="1:20" x14ac:dyDescent="0.25">
      <c r="R5" s="6">
        <v>3000</v>
      </c>
      <c r="T5" s="12" t="s">
        <v>101</v>
      </c>
    </row>
    <row r="6" spans="1:20" x14ac:dyDescent="0.25">
      <c r="R6" s="6">
        <v>6000</v>
      </c>
    </row>
  </sheetData>
  <conditionalFormatting sqref="R1:R1048576">
    <cfRule type="cellIs" dxfId="2" priority="1" operator="between">
      <formula>6000</formula>
      <formula>9999</formula>
    </cfRule>
    <cfRule type="cellIs" dxfId="1" priority="2" operator="between">
      <formula>3000</formula>
      <formula>5999</formula>
    </cfRule>
    <cfRule type="cellIs" dxfId="0" priority="3" operator="between">
      <formula>1</formula>
      <formula>2999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Dealerships</vt:lpstr>
      <vt:lpstr>Insurance</vt:lpstr>
      <vt:lpstr>Accessories</vt:lpstr>
      <vt:lpstr>Destinations</vt:lpstr>
    </vt:vector>
  </TitlesOfParts>
  <Company>www.johnDball.com</Company>
  <LinksUpToDate>false</LinksUpToDate>
  <SharedDoc>false</SharedDoc>
  <HyperlinkBase>https://www.johndball.com/hunting-for-a-good-travel-trailer-deal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RV Research Workbook</dc:title>
  <dc:creator>John D. Ball</dc:creator>
  <cp:keywords>Travel Trailer</cp:keywords>
  <dc:description>www.johnDball.com
</dc:description>
  <cp:lastModifiedBy>John D. Ball</cp:lastModifiedBy>
  <dcterms:created xsi:type="dcterms:W3CDTF">2020-03-08T14:42:57Z</dcterms:created>
  <dcterms:modified xsi:type="dcterms:W3CDTF">2020-08-31T21:32:27Z</dcterms:modified>
  <cp:contentStatus>CC BY-NC-SA 4.0 - https://creativecommons.org/licenses/by-nc-sa/4.0/</cp:contentStatus>
</cp:coreProperties>
</file>